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definedNames>
    <definedName name="_Toc276456612" localSheetId="2">Лист3!#REF!</definedName>
    <definedName name="_Toc276456614" localSheetId="2">Лист3!#REF!</definedName>
    <definedName name="_Toc276456618" localSheetId="2">Лист3!#REF!</definedName>
  </definedNames>
  <calcPr calcId="145621"/>
</workbook>
</file>

<file path=xl/calcChain.xml><?xml version="1.0" encoding="utf-8"?>
<calcChain xmlns="http://schemas.openxmlformats.org/spreadsheetml/2006/main">
  <c r="E32" i="3" l="1"/>
  <c r="C32" i="3"/>
  <c r="I32" i="3"/>
  <c r="H19" i="3"/>
  <c r="G32" i="3"/>
  <c r="M32" i="3" l="1"/>
  <c r="M31" i="3"/>
  <c r="M29" i="3"/>
  <c r="M28" i="3"/>
  <c r="M27" i="3"/>
  <c r="M26" i="3"/>
  <c r="M25" i="3"/>
  <c r="M23" i="3"/>
  <c r="M22" i="3"/>
  <c r="M30" i="3" l="1"/>
  <c r="M24" i="3"/>
  <c r="D35" i="1"/>
  <c r="C35" i="1" s="1"/>
  <c r="E35" i="1"/>
  <c r="F35" i="1"/>
  <c r="G35" i="1"/>
  <c r="H35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D16" i="1"/>
  <c r="G16" i="1"/>
  <c r="C15" i="1"/>
  <c r="C14" i="1"/>
  <c r="C13" i="1"/>
  <c r="C12" i="1"/>
  <c r="C11" i="1"/>
  <c r="C10" i="1"/>
  <c r="C9" i="1"/>
  <c r="C8" i="1"/>
  <c r="C7" i="1"/>
  <c r="C6" i="1"/>
  <c r="C5" i="1"/>
  <c r="H16" i="1"/>
  <c r="F16" i="1"/>
  <c r="E16" i="1"/>
  <c r="C16" i="1" s="1"/>
</calcChain>
</file>

<file path=xl/comments1.xml><?xml version="1.0" encoding="utf-8"?>
<comments xmlns="http://schemas.openxmlformats.org/spreadsheetml/2006/main">
  <authors>
    <author>Россия</author>
  </authors>
  <commentList>
    <comment ref="A5" authorId="0">
      <text>
        <r>
          <rPr>
            <b/>
            <sz val="8"/>
            <color indexed="81"/>
            <rFont val="Tahoma"/>
            <charset val="204"/>
          </rPr>
          <t>Россия: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<sst xmlns="http://schemas.openxmlformats.org/spreadsheetml/2006/main" count="82" uniqueCount="73">
  <si>
    <t xml:space="preserve">2. Содержание  мест общего пользования (МОП)            </t>
  </si>
  <si>
    <t>3. Обслуживание  и текущий ремонт конструктивных элементов зданий</t>
  </si>
  <si>
    <t>5. Аварийное обслуживание МКД</t>
  </si>
  <si>
    <t>Итого:</t>
  </si>
  <si>
    <t>Сведения о доходах и расходах, полученных и понесенных в результате оказания услуг по управлению МКД ( руб)</t>
  </si>
  <si>
    <t>Наименование услуги</t>
  </si>
  <si>
    <t>Размер поступившей платы от населения</t>
  </si>
  <si>
    <t>Остаток  на конец года</t>
  </si>
  <si>
    <t>1. Содержание  жилья</t>
  </si>
  <si>
    <t xml:space="preserve">4. Обслуживание  и  ремонт инженерного оборудования    
внутридомовых сетей (ВДС)
</t>
  </si>
  <si>
    <t xml:space="preserve">1.Содержание придомовой территории  
(уборка; санитарно-гигиеническая очистка;) 
</t>
  </si>
  <si>
    <t>Долг по 
платежам населения на конец года</t>
  </si>
  <si>
    <t>Израсходовано
на оказание услуг</t>
  </si>
  <si>
    <t>Начислено за оказание услуг
населению</t>
  </si>
  <si>
    <t>Долг по 
платежам населения на начало года</t>
  </si>
  <si>
    <t xml:space="preserve">ПРОЧИЕ  РАСХОДЫ ПО ДОМАМ ЗА </t>
  </si>
  <si>
    <t>ГОД</t>
  </si>
  <si>
    <t>2012год</t>
  </si>
  <si>
    <t>№</t>
  </si>
  <si>
    <t>Наименование статьи</t>
  </si>
  <si>
    <t>Всего</t>
  </si>
  <si>
    <t>Беляева 16</t>
  </si>
  <si>
    <t>Орб74</t>
  </si>
  <si>
    <t>Орб74/1</t>
  </si>
  <si>
    <t>Орб.90</t>
  </si>
  <si>
    <t>Днепр116</t>
  </si>
  <si>
    <t>Антенны</t>
  </si>
  <si>
    <t>Домофон</t>
  </si>
  <si>
    <t>Оформ.земли</t>
  </si>
  <si>
    <t>Нотариус</t>
  </si>
  <si>
    <t>почтовые</t>
  </si>
  <si>
    <t>обслуж.ККМ</t>
  </si>
  <si>
    <t>РКЦ</t>
  </si>
  <si>
    <t>юридические усл</t>
  </si>
  <si>
    <t>установка видео</t>
  </si>
  <si>
    <t>УУТЭ</t>
  </si>
  <si>
    <t>ВСЕГО</t>
  </si>
  <si>
    <t xml:space="preserve"> услуги банка </t>
  </si>
  <si>
    <t>Управление МКД общехоз.</t>
  </si>
  <si>
    <t>услуги связи</t>
  </si>
  <si>
    <t>содер.оргтехники</t>
  </si>
  <si>
    <t>охрана офиса</t>
  </si>
  <si>
    <t>подписка</t>
  </si>
  <si>
    <t>эл.отчетность</t>
  </si>
  <si>
    <t>общехозяйственные</t>
  </si>
  <si>
    <t>канцтовары</t>
  </si>
  <si>
    <t>компенсация авто</t>
  </si>
  <si>
    <t>консультативные</t>
  </si>
  <si>
    <t>информационные</t>
  </si>
  <si>
    <t>бензин</t>
  </si>
  <si>
    <t>аренда авто</t>
  </si>
  <si>
    <t>аренда офиса</t>
  </si>
  <si>
    <t>управление мкд</t>
  </si>
  <si>
    <t>итого</t>
  </si>
  <si>
    <t>Отчет финансово-хозяйственной деятельности УК ООО "Наш Дом" ж/дом ул.Орбитальная 90</t>
  </si>
  <si>
    <t>12. Тепловая энергия  для  населения</t>
  </si>
  <si>
    <t>13. Вывоз и размещение ТОПП</t>
  </si>
  <si>
    <t>Сумма производственных расходов за налоговый период (2014год)</t>
  </si>
  <si>
    <t xml:space="preserve">2. Обслуживание домофона ,антенны                                                </t>
  </si>
  <si>
    <t>3.Аварийное обслуживание МКД</t>
  </si>
  <si>
    <t xml:space="preserve">4. Водоснабжение и водоотведение      для          населения   холодная   вода </t>
  </si>
  <si>
    <t xml:space="preserve">5.Электроэнергия  
</t>
  </si>
  <si>
    <t xml:space="preserve">6. Тепловая энергия  для
населения
</t>
  </si>
  <si>
    <t xml:space="preserve">7. Водоснабжение и водоотведение для населения горячая вода
</t>
  </si>
  <si>
    <t>8.Техобслуживание УУТЭ</t>
  </si>
  <si>
    <t xml:space="preserve">9. Установка видеонаблюдения,межевание
</t>
  </si>
  <si>
    <t>11.Ремонт крыши</t>
  </si>
  <si>
    <t>6. Услуги РКЦ и паспортного стола</t>
  </si>
  <si>
    <t>7. Общехозяйственные расходы  (в т.ч. управление МКД)</t>
  </si>
  <si>
    <t>9. Обслуживание лифтового оборудования МКД</t>
  </si>
  <si>
    <t>10. Водоснабжение для населения</t>
  </si>
  <si>
    <t>11. Электроэнергия  для населения</t>
  </si>
  <si>
    <t>8.Прочие расходы:домофоны,антенны,амортиз. обор., усл.банка, налоги,уутэ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</si>
</sst>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1"/>
      <name val="Tahoma"/>
      <charset val="204"/>
    </font>
    <font>
      <b/>
      <sz val="8"/>
      <color indexed="81"/>
      <name val="Tahoma"/>
      <charset val="204"/>
    </font>
    <font>
      <sz val="14"/>
      <color indexed="2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</font>
    <font>
      <sz val="14"/>
      <name val="Arial"/>
    </font>
    <font>
      <b/>
      <sz val="14"/>
      <name val="Arial"/>
    </font>
    <font>
      <b/>
      <sz val="14"/>
      <color indexed="23"/>
      <name val="Times New Roman"/>
      <family val="1"/>
      <charset val="204"/>
    </font>
    <font>
      <b/>
      <sz val="12"/>
      <color indexed="23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Arial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7" fillId="0" borderId="0" xfId="0" applyFont="1"/>
    <xf numFmtId="0" fontId="8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8" xfId="0" applyFill="1" applyBorder="1"/>
    <xf numFmtId="0" fontId="0" fillId="0" borderId="1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9" fillId="0" borderId="0" xfId="0" applyFont="1"/>
    <xf numFmtId="0" fontId="12" fillId="0" borderId="10" xfId="0" applyFont="1" applyBorder="1" applyAlignment="1">
      <alignment horizontal="left" vertical="center" readingOrder="1"/>
    </xf>
    <xf numFmtId="0" fontId="12" fillId="0" borderId="11" xfId="0" applyFont="1" applyBorder="1" applyAlignment="1">
      <alignment horizontal="left" vertical="center" readingOrder="1"/>
    </xf>
    <xf numFmtId="0" fontId="0" fillId="0" borderId="0" xfId="0" applyAlignment="1">
      <alignment horizontal="left" readingOrder="1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 readingOrder="1"/>
    </xf>
    <xf numFmtId="0" fontId="13" fillId="0" borderId="6" xfId="0" applyFont="1" applyBorder="1" applyAlignment="1">
      <alignment horizontal="left" vertical="center" readingOrder="1"/>
    </xf>
    <xf numFmtId="2" fontId="6" fillId="0" borderId="1" xfId="0" applyNumberFormat="1" applyFont="1" applyFill="1" applyBorder="1" applyAlignment="1">
      <alignment horizontal="justify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5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4" fillId="0" borderId="2" xfId="0" applyFont="1" applyBorder="1" applyAlignment="1"/>
    <xf numFmtId="0" fontId="14" fillId="0" borderId="3" xfId="0" applyFont="1" applyBorder="1" applyAlignment="1"/>
    <xf numFmtId="0" fontId="14" fillId="0" borderId="4" xfId="0" applyFont="1" applyBorder="1" applyAlignment="1"/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4" fillId="0" borderId="2" xfId="0" applyFont="1" applyFill="1" applyBorder="1" applyAlignment="1"/>
    <xf numFmtId="0" fontId="14" fillId="0" borderId="3" xfId="0" applyFont="1" applyFill="1" applyBorder="1" applyAlignment="1"/>
    <xf numFmtId="0" fontId="14" fillId="0" borderId="4" xfId="0" applyFont="1" applyFill="1" applyBorder="1" applyAlignment="1"/>
    <xf numFmtId="0" fontId="2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center" wrapText="1" readingOrder="1"/>
    </xf>
    <xf numFmtId="0" fontId="6" fillId="0" borderId="4" xfId="0" applyFont="1" applyFill="1" applyBorder="1" applyAlignment="1">
      <alignment horizontal="left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4" xfId="0" applyFont="1" applyFill="1" applyBorder="1" applyAlignment="1">
      <alignment horizontal="left" vertical="center" wrapText="1" readingOrder="1"/>
    </xf>
    <xf numFmtId="2" fontId="6" fillId="0" borderId="2" xfId="0" applyNumberFormat="1" applyFont="1" applyFill="1" applyBorder="1" applyAlignment="1">
      <alignment horizontal="left" vertical="center" wrapText="1" readingOrder="1"/>
    </xf>
    <xf numFmtId="2" fontId="6" fillId="0" borderId="4" xfId="0" applyNumberFormat="1" applyFont="1" applyFill="1" applyBorder="1" applyAlignment="1">
      <alignment horizontal="left" vertical="center" wrapText="1" readingOrder="1"/>
    </xf>
    <xf numFmtId="0" fontId="15" fillId="0" borderId="5" xfId="0" applyFont="1" applyFill="1" applyBorder="1" applyAlignment="1">
      <alignment horizontal="left" vertical="center" wrapText="1" readingOrder="1"/>
    </xf>
    <xf numFmtId="0" fontId="15" fillId="0" borderId="6" xfId="0" applyFont="1" applyFill="1" applyBorder="1" applyAlignment="1">
      <alignment horizontal="left" vertical="center" wrapText="1" readingOrder="1"/>
    </xf>
    <xf numFmtId="0" fontId="6" fillId="0" borderId="5" xfId="0" applyFont="1" applyFill="1" applyBorder="1" applyAlignment="1">
      <alignment horizontal="left" vertical="center" wrapText="1" readingOrder="1"/>
    </xf>
    <xf numFmtId="0" fontId="6" fillId="0" borderId="13" xfId="0" applyFont="1" applyFill="1" applyBorder="1" applyAlignment="1">
      <alignment horizontal="left" vertical="center" wrapText="1" readingOrder="1"/>
    </xf>
    <xf numFmtId="0" fontId="2" fillId="0" borderId="5" xfId="0" applyFont="1" applyFill="1" applyBorder="1" applyAlignment="1">
      <alignment horizontal="left" vertical="center" wrapText="1" readingOrder="1"/>
    </xf>
    <xf numFmtId="0" fontId="2" fillId="0" borderId="6" xfId="0" applyFont="1" applyFill="1" applyBorder="1" applyAlignment="1">
      <alignment horizontal="left" vertical="center" wrapText="1" readingOrder="1"/>
    </xf>
    <xf numFmtId="0" fontId="6" fillId="0" borderId="6" xfId="0" applyFont="1" applyFill="1" applyBorder="1" applyAlignment="1">
      <alignment horizontal="left" vertical="center" wrapText="1" readingOrder="1"/>
    </xf>
    <xf numFmtId="2" fontId="6" fillId="0" borderId="11" xfId="0" applyNumberFormat="1" applyFont="1" applyFill="1" applyBorder="1" applyAlignment="1">
      <alignment horizontal="left" vertical="center" wrapText="1" readingOrder="1"/>
    </xf>
    <xf numFmtId="0" fontId="6" fillId="0" borderId="12" xfId="0" applyFont="1" applyFill="1" applyBorder="1" applyAlignment="1">
      <alignment horizontal="left" vertical="center" wrapText="1" readingOrder="1"/>
    </xf>
    <xf numFmtId="0" fontId="6" fillId="0" borderId="11" xfId="0" applyFont="1" applyFill="1" applyBorder="1" applyAlignment="1">
      <alignment horizontal="left" vertical="center" wrapText="1" readingOrder="1"/>
    </xf>
    <xf numFmtId="2" fontId="6" fillId="0" borderId="10" xfId="0" applyNumberFormat="1" applyFont="1" applyFill="1" applyBorder="1" applyAlignment="1">
      <alignment horizontal="left" vertical="center" wrapText="1" readingOrder="1"/>
    </xf>
    <xf numFmtId="2" fontId="6" fillId="0" borderId="14" xfId="0" applyNumberFormat="1" applyFont="1" applyFill="1" applyBorder="1" applyAlignment="1">
      <alignment horizontal="left" vertical="center" wrapText="1" readingOrder="1"/>
    </xf>
    <xf numFmtId="0" fontId="6" fillId="0" borderId="15" xfId="0" applyFont="1" applyFill="1" applyBorder="1" applyAlignment="1">
      <alignment horizontal="left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536"/>
  <sheetViews>
    <sheetView zoomScaleNormal="100" workbookViewId="0">
      <selection activeCell="D13" sqref="D13"/>
    </sheetView>
  </sheetViews>
  <sheetFormatPr defaultRowHeight="13.2" x14ac:dyDescent="0.25"/>
  <cols>
    <col min="1" max="1" width="4.5546875" customWidth="1"/>
    <col min="2" max="2" width="22.5546875" customWidth="1"/>
    <col min="3" max="3" width="12" customWidth="1"/>
    <col min="4" max="4" width="12.109375" customWidth="1"/>
    <col min="5" max="5" width="11.44140625" customWidth="1"/>
  </cols>
  <sheetData>
    <row r="2" spans="1:8" x14ac:dyDescent="0.25">
      <c r="D2" t="s">
        <v>15</v>
      </c>
      <c r="H2" t="s">
        <v>17</v>
      </c>
    </row>
    <row r="4" spans="1:8" x14ac:dyDescent="0.25">
      <c r="A4" s="5" t="s">
        <v>18</v>
      </c>
      <c r="B4" s="6" t="s">
        <v>19</v>
      </c>
      <c r="C4" s="13" t="s">
        <v>20</v>
      </c>
      <c r="D4" s="6" t="s">
        <v>21</v>
      </c>
      <c r="E4" s="13" t="s">
        <v>22</v>
      </c>
      <c r="F4" s="6" t="s">
        <v>23</v>
      </c>
      <c r="G4" s="13" t="s">
        <v>24</v>
      </c>
      <c r="H4" s="7" t="s">
        <v>25</v>
      </c>
    </row>
    <row r="5" spans="1:8" x14ac:dyDescent="0.25">
      <c r="A5" s="5">
        <v>1</v>
      </c>
      <c r="B5" s="6" t="s">
        <v>26</v>
      </c>
      <c r="C5" s="13">
        <f t="shared" ref="C5:C16" si="0">SUM(D5+E5+F5+G5+H5)</f>
        <v>19000</v>
      </c>
      <c r="D5" s="6">
        <v>0</v>
      </c>
      <c r="E5" s="13">
        <v>7500</v>
      </c>
      <c r="F5" s="6"/>
      <c r="G5" s="13">
        <v>7500</v>
      </c>
      <c r="H5" s="7">
        <v>4000</v>
      </c>
    </row>
    <row r="6" spans="1:8" x14ac:dyDescent="0.25">
      <c r="A6" s="5"/>
      <c r="B6" s="6" t="s">
        <v>27</v>
      </c>
      <c r="C6" s="13">
        <f t="shared" si="0"/>
        <v>184880</v>
      </c>
      <c r="D6" s="6">
        <v>48720</v>
      </c>
      <c r="E6" s="13">
        <v>55010</v>
      </c>
      <c r="F6" s="6">
        <v>24300</v>
      </c>
      <c r="G6" s="13">
        <v>29830</v>
      </c>
      <c r="H6" s="7">
        <v>27020</v>
      </c>
    </row>
    <row r="7" spans="1:8" x14ac:dyDescent="0.25">
      <c r="A7" s="5"/>
      <c r="B7" s="6" t="s">
        <v>28</v>
      </c>
      <c r="C7" s="13">
        <f t="shared" si="0"/>
        <v>87260</v>
      </c>
      <c r="D7" s="6">
        <v>18000</v>
      </c>
      <c r="E7" s="13">
        <v>16420</v>
      </c>
      <c r="F7" s="6">
        <v>16000</v>
      </c>
      <c r="G7" s="13">
        <v>18420</v>
      </c>
      <c r="H7" s="7">
        <v>18420</v>
      </c>
    </row>
    <row r="8" spans="1:8" x14ac:dyDescent="0.25">
      <c r="A8" s="5"/>
      <c r="B8" s="6" t="s">
        <v>29</v>
      </c>
      <c r="C8" s="13">
        <f t="shared" si="0"/>
        <v>292</v>
      </c>
      <c r="D8" s="6">
        <v>58.4</v>
      </c>
      <c r="E8" s="13">
        <v>58.4</v>
      </c>
      <c r="F8" s="6">
        <v>58.4</v>
      </c>
      <c r="G8" s="13">
        <v>58.4</v>
      </c>
      <c r="H8" s="7">
        <v>58.4</v>
      </c>
    </row>
    <row r="9" spans="1:8" x14ac:dyDescent="0.25">
      <c r="A9" s="5"/>
      <c r="B9" s="6" t="s">
        <v>30</v>
      </c>
      <c r="C9" s="13">
        <f t="shared" si="0"/>
        <v>1648.0600000000002</v>
      </c>
      <c r="D9" s="6">
        <v>417.7</v>
      </c>
      <c r="E9" s="13">
        <v>144.97999999999999</v>
      </c>
      <c r="F9" s="6">
        <v>93.57</v>
      </c>
      <c r="G9" s="13">
        <v>945.4</v>
      </c>
      <c r="H9" s="7">
        <v>46.41</v>
      </c>
    </row>
    <row r="10" spans="1:8" x14ac:dyDescent="0.25">
      <c r="A10" s="5"/>
      <c r="B10" s="6" t="s">
        <v>31</v>
      </c>
      <c r="C10" s="13">
        <f t="shared" si="0"/>
        <v>14280</v>
      </c>
      <c r="D10" s="6">
        <v>2856</v>
      </c>
      <c r="E10" s="13">
        <v>2856</v>
      </c>
      <c r="F10" s="6">
        <v>2856</v>
      </c>
      <c r="G10" s="13">
        <v>2856</v>
      </c>
      <c r="H10" s="7">
        <v>2856</v>
      </c>
    </row>
    <row r="11" spans="1:8" x14ac:dyDescent="0.25">
      <c r="A11" s="5"/>
      <c r="B11" s="6" t="s">
        <v>32</v>
      </c>
      <c r="C11" s="13">
        <f t="shared" si="0"/>
        <v>850839.11</v>
      </c>
      <c r="D11" s="6">
        <v>235327.86</v>
      </c>
      <c r="E11" s="13">
        <v>224511.93</v>
      </c>
      <c r="F11" s="6">
        <v>105285.87</v>
      </c>
      <c r="G11" s="13">
        <v>150352.28</v>
      </c>
      <c r="H11" s="7">
        <v>135361.17000000001</v>
      </c>
    </row>
    <row r="12" spans="1:8" x14ac:dyDescent="0.25">
      <c r="A12" s="5"/>
      <c r="B12" s="6" t="s">
        <v>33</v>
      </c>
      <c r="C12" s="13">
        <f t="shared" si="0"/>
        <v>132924.56</v>
      </c>
      <c r="D12" s="6">
        <v>41402</v>
      </c>
      <c r="E12" s="13">
        <v>39325.56</v>
      </c>
      <c r="F12" s="6">
        <v>14998</v>
      </c>
      <c r="G12" s="13">
        <v>22201</v>
      </c>
      <c r="H12" s="7">
        <v>14998</v>
      </c>
    </row>
    <row r="13" spans="1:8" x14ac:dyDescent="0.25">
      <c r="A13" s="5"/>
      <c r="B13" s="6" t="s">
        <v>34</v>
      </c>
      <c r="C13" s="13">
        <f t="shared" si="0"/>
        <v>228000</v>
      </c>
      <c r="D13" s="6">
        <v>68400</v>
      </c>
      <c r="E13" s="13">
        <v>68400</v>
      </c>
      <c r="F13" s="6"/>
      <c r="G13" s="13">
        <v>45600</v>
      </c>
      <c r="H13" s="7">
        <v>45600</v>
      </c>
    </row>
    <row r="14" spans="1:8" x14ac:dyDescent="0.25">
      <c r="A14" s="5"/>
      <c r="B14" s="6" t="s">
        <v>35</v>
      </c>
      <c r="C14" s="13">
        <f t="shared" si="0"/>
        <v>154635.34</v>
      </c>
      <c r="D14" s="6">
        <v>43510.6</v>
      </c>
      <c r="E14" s="13">
        <v>39755.300000000003</v>
      </c>
      <c r="F14" s="6">
        <v>21755.3</v>
      </c>
      <c r="G14" s="13">
        <v>27912.959999999999</v>
      </c>
      <c r="H14" s="7">
        <v>21701.18</v>
      </c>
    </row>
    <row r="15" spans="1:8" x14ac:dyDescent="0.25">
      <c r="A15" s="5"/>
      <c r="B15" s="6" t="s">
        <v>37</v>
      </c>
      <c r="C15" s="13">
        <f t="shared" si="0"/>
        <v>89133.55</v>
      </c>
      <c r="D15" s="6">
        <v>23869.71</v>
      </c>
      <c r="E15" s="13">
        <v>11081.48</v>
      </c>
      <c r="F15" s="6">
        <v>7653.5</v>
      </c>
      <c r="G15" s="13">
        <v>9545.6299999999992</v>
      </c>
      <c r="H15" s="7">
        <v>36983.230000000003</v>
      </c>
    </row>
    <row r="16" spans="1:8" x14ac:dyDescent="0.25">
      <c r="A16" s="10"/>
      <c r="B16" s="11" t="s">
        <v>36</v>
      </c>
      <c r="C16" s="13">
        <f t="shared" si="0"/>
        <v>1762892.62</v>
      </c>
      <c r="D16" s="11">
        <f>SUM(D5:D15)</f>
        <v>482562.26999999996</v>
      </c>
      <c r="E16" s="11">
        <f>SUM(E5:E15)</f>
        <v>465063.64999999997</v>
      </c>
      <c r="F16" s="11">
        <f>SUM(F5:F15)</f>
        <v>193000.63999999998</v>
      </c>
      <c r="G16" s="11">
        <f>SUM(G5:G15)</f>
        <v>315221.67000000004</v>
      </c>
      <c r="H16" s="11">
        <f>SUM(H5:H15)</f>
        <v>307044.39</v>
      </c>
    </row>
    <row r="18" spans="1:8" x14ac:dyDescent="0.25">
      <c r="C18" t="s">
        <v>38</v>
      </c>
    </row>
    <row r="19" spans="1:8" x14ac:dyDescent="0.25">
      <c r="A19" s="5" t="s">
        <v>18</v>
      </c>
      <c r="B19" s="6" t="s">
        <v>19</v>
      </c>
      <c r="C19" s="13" t="s">
        <v>20</v>
      </c>
      <c r="D19" s="6" t="s">
        <v>21</v>
      </c>
      <c r="E19" s="13" t="s">
        <v>22</v>
      </c>
      <c r="F19" s="6" t="s">
        <v>23</v>
      </c>
      <c r="G19" s="13" t="s">
        <v>24</v>
      </c>
      <c r="H19" s="7" t="s">
        <v>25</v>
      </c>
    </row>
    <row r="20" spans="1:8" x14ac:dyDescent="0.25">
      <c r="A20" s="5">
        <v>1</v>
      </c>
      <c r="B20" s="6" t="s">
        <v>39</v>
      </c>
      <c r="C20" s="13">
        <f t="shared" ref="C20:C33" si="1">SUM(D20+E20+F20+G20+H20)</f>
        <v>46757.67</v>
      </c>
      <c r="D20" s="13">
        <v>9351.5400000000009</v>
      </c>
      <c r="E20" s="13">
        <v>9351.57</v>
      </c>
      <c r="F20" s="6">
        <v>9351.49</v>
      </c>
      <c r="G20" s="13">
        <v>9351.52</v>
      </c>
      <c r="H20" s="7">
        <v>9351.5499999999993</v>
      </c>
    </row>
    <row r="21" spans="1:8" x14ac:dyDescent="0.25">
      <c r="A21" s="5"/>
      <c r="B21" s="6" t="s">
        <v>40</v>
      </c>
      <c r="C21" s="13">
        <f t="shared" si="1"/>
        <v>15080</v>
      </c>
      <c r="D21" s="13">
        <v>3016</v>
      </c>
      <c r="E21" s="13">
        <v>3016</v>
      </c>
      <c r="F21" s="6">
        <v>3016</v>
      </c>
      <c r="G21" s="13">
        <v>3016</v>
      </c>
      <c r="H21" s="7">
        <v>3016</v>
      </c>
    </row>
    <row r="22" spans="1:8" x14ac:dyDescent="0.25">
      <c r="A22" s="5"/>
      <c r="B22" s="6" t="s">
        <v>41</v>
      </c>
      <c r="C22" s="13">
        <f t="shared" si="1"/>
        <v>42000</v>
      </c>
      <c r="D22" s="13">
        <v>8400</v>
      </c>
      <c r="E22" s="13">
        <v>8400</v>
      </c>
      <c r="F22" s="6">
        <v>8400</v>
      </c>
      <c r="G22" s="13">
        <v>8400</v>
      </c>
      <c r="H22" s="7">
        <v>8400</v>
      </c>
    </row>
    <row r="23" spans="1:8" x14ac:dyDescent="0.25">
      <c r="A23" s="5"/>
      <c r="B23" s="6" t="s">
        <v>42</v>
      </c>
      <c r="C23" s="13">
        <f t="shared" si="1"/>
        <v>8885.25</v>
      </c>
      <c r="D23" s="13">
        <v>1777.05</v>
      </c>
      <c r="E23" s="13">
        <v>1777.05</v>
      </c>
      <c r="F23" s="6">
        <v>1777.05</v>
      </c>
      <c r="G23" s="13">
        <v>1777.05</v>
      </c>
      <c r="H23" s="7">
        <v>1777.05</v>
      </c>
    </row>
    <row r="24" spans="1:8" x14ac:dyDescent="0.25">
      <c r="A24" s="5"/>
      <c r="B24" s="6" t="s">
        <v>43</v>
      </c>
      <c r="C24" s="13">
        <f t="shared" si="1"/>
        <v>4665</v>
      </c>
      <c r="D24" s="13">
        <v>933</v>
      </c>
      <c r="E24" s="13">
        <v>933</v>
      </c>
      <c r="F24" s="6">
        <v>933</v>
      </c>
      <c r="G24" s="13">
        <v>933</v>
      </c>
      <c r="H24" s="7">
        <v>933</v>
      </c>
    </row>
    <row r="25" spans="1:8" x14ac:dyDescent="0.25">
      <c r="A25" s="5"/>
      <c r="B25" s="6" t="s">
        <v>44</v>
      </c>
      <c r="C25" s="13">
        <f t="shared" si="1"/>
        <v>130713.15</v>
      </c>
      <c r="D25" s="13">
        <v>21487.61</v>
      </c>
      <c r="E25" s="13">
        <v>40256.25</v>
      </c>
      <c r="F25" s="6">
        <v>15499.84</v>
      </c>
      <c r="G25" s="13">
        <v>32544.33</v>
      </c>
      <c r="H25" s="7">
        <v>20925.12</v>
      </c>
    </row>
    <row r="26" spans="1:8" x14ac:dyDescent="0.25">
      <c r="A26" s="5"/>
      <c r="B26" s="6" t="s">
        <v>45</v>
      </c>
      <c r="C26" s="13">
        <f t="shared" si="1"/>
        <v>392</v>
      </c>
      <c r="D26" s="13"/>
      <c r="E26" s="13">
        <v>392</v>
      </c>
      <c r="F26" s="6"/>
      <c r="G26" s="13"/>
      <c r="H26" s="7"/>
    </row>
    <row r="27" spans="1:8" x14ac:dyDescent="0.25">
      <c r="A27" s="5"/>
      <c r="B27" s="6" t="s">
        <v>46</v>
      </c>
      <c r="C27" s="13">
        <f t="shared" si="1"/>
        <v>17100</v>
      </c>
      <c r="D27" s="13">
        <v>3900</v>
      </c>
      <c r="E27" s="13">
        <v>3900</v>
      </c>
      <c r="F27" s="6">
        <v>3900</v>
      </c>
      <c r="G27" s="13">
        <v>2700</v>
      </c>
      <c r="H27" s="7">
        <v>2700</v>
      </c>
    </row>
    <row r="28" spans="1:8" x14ac:dyDescent="0.25">
      <c r="A28" s="5"/>
      <c r="B28" s="6" t="s">
        <v>47</v>
      </c>
      <c r="C28" s="13">
        <f t="shared" si="1"/>
        <v>32358</v>
      </c>
      <c r="D28" s="13">
        <v>6471.6</v>
      </c>
      <c r="E28" s="13">
        <v>6471.6</v>
      </c>
      <c r="F28" s="6">
        <v>6471.6</v>
      </c>
      <c r="G28" s="13">
        <v>6471.6</v>
      </c>
      <c r="H28" s="7">
        <v>6471.6</v>
      </c>
    </row>
    <row r="29" spans="1:8" x14ac:dyDescent="0.25">
      <c r="A29" s="5"/>
      <c r="B29" s="6" t="s">
        <v>48</v>
      </c>
      <c r="C29" s="13">
        <f t="shared" si="1"/>
        <v>2440</v>
      </c>
      <c r="D29" s="13">
        <v>488</v>
      </c>
      <c r="E29" s="13">
        <v>488</v>
      </c>
      <c r="F29" s="6">
        <v>488</v>
      </c>
      <c r="G29" s="13">
        <v>488</v>
      </c>
      <c r="H29" s="7">
        <v>488</v>
      </c>
    </row>
    <row r="30" spans="1:8" x14ac:dyDescent="0.25">
      <c r="A30" s="5"/>
      <c r="B30" s="6" t="s">
        <v>49</v>
      </c>
      <c r="C30" s="13">
        <f t="shared" si="1"/>
        <v>54354.570000000007</v>
      </c>
      <c r="D30" s="13">
        <v>10965.31</v>
      </c>
      <c r="E30" s="13">
        <v>10561.84</v>
      </c>
      <c r="F30" s="6">
        <v>10553.83</v>
      </c>
      <c r="G30" s="13">
        <v>10561.84</v>
      </c>
      <c r="H30" s="7">
        <v>11711.75</v>
      </c>
    </row>
    <row r="31" spans="1:8" x14ac:dyDescent="0.25">
      <c r="A31" s="10"/>
      <c r="B31" s="11" t="s">
        <v>50</v>
      </c>
      <c r="C31" s="13">
        <f t="shared" si="1"/>
        <v>92333</v>
      </c>
      <c r="D31" s="13">
        <v>18466.599999999999</v>
      </c>
      <c r="E31" s="11">
        <v>18466.599999999999</v>
      </c>
      <c r="F31" s="11">
        <v>18466.599999999999</v>
      </c>
      <c r="G31" s="11">
        <v>18466.599999999999</v>
      </c>
      <c r="H31" s="11">
        <v>18466.599999999999</v>
      </c>
    </row>
    <row r="32" spans="1:8" x14ac:dyDescent="0.25">
      <c r="A32" s="13"/>
      <c r="B32" s="15" t="s">
        <v>51</v>
      </c>
      <c r="C32" s="13">
        <f t="shared" si="1"/>
        <v>180000</v>
      </c>
      <c r="D32" s="13">
        <v>37150.31</v>
      </c>
      <c r="E32" s="13">
        <v>36967.82</v>
      </c>
      <c r="F32" s="13">
        <v>34854.6</v>
      </c>
      <c r="G32" s="13">
        <v>35650.19</v>
      </c>
      <c r="H32" s="13">
        <v>35377.08</v>
      </c>
    </row>
    <row r="33" spans="1:8" x14ac:dyDescent="0.25">
      <c r="A33" s="10"/>
      <c r="B33" s="14" t="s">
        <v>52</v>
      </c>
      <c r="C33" s="13">
        <f t="shared" si="1"/>
        <v>1732329.48</v>
      </c>
      <c r="D33" s="13">
        <v>478288</v>
      </c>
      <c r="E33" s="13">
        <v>455231.67</v>
      </c>
      <c r="F33" s="13">
        <v>214185.55</v>
      </c>
      <c r="G33" s="13">
        <v>308050.93</v>
      </c>
      <c r="H33" s="13">
        <v>276573.33</v>
      </c>
    </row>
    <row r="34" spans="1:8" x14ac:dyDescent="0.25">
      <c r="A34" s="8"/>
      <c r="B34" s="9"/>
      <c r="C34" s="13"/>
      <c r="D34" s="13"/>
      <c r="E34" s="13"/>
      <c r="F34" s="13"/>
      <c r="G34" s="13"/>
      <c r="H34" s="13"/>
    </row>
    <row r="35" spans="1:8" x14ac:dyDescent="0.25">
      <c r="A35" s="10"/>
      <c r="B35" s="12" t="s">
        <v>53</v>
      </c>
      <c r="C35" s="13">
        <f>SUM(D35+E35+F35+G35+H35)</f>
        <v>2359408.12</v>
      </c>
      <c r="D35" s="13">
        <f>SUM(D20:D34)</f>
        <v>600695.02</v>
      </c>
      <c r="E35" s="13">
        <f>SUM(E20:E34)</f>
        <v>596213.4</v>
      </c>
      <c r="F35" s="13">
        <f>SUM(F20:F34)</f>
        <v>327897.56</v>
      </c>
      <c r="G35" s="13">
        <f>SUM(G20:G34)</f>
        <v>438411.06</v>
      </c>
      <c r="H35" s="13">
        <f>SUM(H20:H34)</f>
        <v>396191.08</v>
      </c>
    </row>
    <row r="65536" spans="4:4" x14ac:dyDescent="0.25">
      <c r="D65536" t="s">
        <v>16</v>
      </c>
    </row>
  </sheetData>
  <phoneticPr fontId="0" type="noConversion"/>
  <pageMargins left="0.75" right="0.75" top="1" bottom="1" header="0.5" footer="0.5"/>
  <pageSetup paperSize="9" scale="96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0"/>
  <sheetViews>
    <sheetView tabSelected="1" topLeftCell="A20" zoomScaleNormal="100" workbookViewId="0">
      <selection activeCell="I32" sqref="I32:J32"/>
    </sheetView>
  </sheetViews>
  <sheetFormatPr defaultRowHeight="13.2" x14ac:dyDescent="0.25"/>
  <cols>
    <col min="1" max="1" width="0.109375" customWidth="1"/>
    <col min="2" max="2" width="21.88671875" customWidth="1"/>
    <col min="3" max="3" width="2.5546875" hidden="1" customWidth="1"/>
    <col min="4" max="4" width="14.88671875" customWidth="1"/>
    <col min="5" max="5" width="0.109375" hidden="1" customWidth="1"/>
    <col min="6" max="6" width="15.21875" customWidth="1"/>
    <col min="7" max="7" width="10.6640625" hidden="1" customWidth="1"/>
    <col min="8" max="8" width="16.44140625" customWidth="1"/>
    <col min="9" max="9" width="11.109375" customWidth="1"/>
    <col min="10" max="10" width="7.88671875" customWidth="1"/>
    <col min="11" max="11" width="8" customWidth="1"/>
    <col min="12" max="12" width="6.109375" customWidth="1"/>
    <col min="13" max="13" width="18.109375" customWidth="1"/>
    <col min="14" max="14" width="9.109375" hidden="1" customWidth="1"/>
  </cols>
  <sheetData>
    <row r="1" spans="1:14" ht="13.8" thickBot="1" x14ac:dyDescent="0.3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3" spans="1:14" ht="17.399999999999999" x14ac:dyDescent="0.3">
      <c r="A3" s="19"/>
      <c r="B3" s="30" t="s">
        <v>54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4"/>
      <c r="N3" s="4"/>
    </row>
    <row r="4" spans="1:14" ht="3" customHeight="1" x14ac:dyDescent="0.35">
      <c r="A4" s="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4"/>
      <c r="N4" s="4"/>
    </row>
    <row r="5" spans="1:14" ht="20.25" customHeight="1" x14ac:dyDescent="0.3">
      <c r="A5" s="32" t="s">
        <v>57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  <c r="N5" s="4"/>
    </row>
    <row r="6" spans="1:14" ht="37.5" customHeight="1" x14ac:dyDescent="0.3">
      <c r="A6" s="2"/>
      <c r="B6" s="42" t="s">
        <v>10</v>
      </c>
      <c r="C6" s="43"/>
      <c r="D6" s="43"/>
      <c r="E6" s="43"/>
      <c r="F6" s="43"/>
      <c r="G6" s="44"/>
      <c r="H6" s="45">
        <v>175961.60000000001</v>
      </c>
      <c r="I6" s="46"/>
      <c r="J6" s="46"/>
      <c r="K6" s="46"/>
      <c r="L6" s="46"/>
      <c r="M6" s="47"/>
      <c r="N6" s="4"/>
    </row>
    <row r="7" spans="1:14" ht="25.8" customHeight="1" x14ac:dyDescent="0.3">
      <c r="A7" s="1"/>
      <c r="B7" s="36" t="s">
        <v>0</v>
      </c>
      <c r="C7" s="37"/>
      <c r="D7" s="37"/>
      <c r="E7" s="37"/>
      <c r="F7" s="37"/>
      <c r="G7" s="38"/>
      <c r="H7" s="39">
        <v>240253.81</v>
      </c>
      <c r="I7" s="40"/>
      <c r="J7" s="40"/>
      <c r="K7" s="40"/>
      <c r="L7" s="40"/>
      <c r="M7" s="41"/>
      <c r="N7" s="4"/>
    </row>
    <row r="8" spans="1:14" ht="28.8" customHeight="1" x14ac:dyDescent="0.3">
      <c r="A8" s="1"/>
      <c r="B8" s="36" t="s">
        <v>1</v>
      </c>
      <c r="C8" s="37"/>
      <c r="D8" s="37"/>
      <c r="E8" s="37"/>
      <c r="F8" s="37"/>
      <c r="G8" s="38"/>
      <c r="H8" s="39">
        <v>108157.6</v>
      </c>
      <c r="I8" s="40"/>
      <c r="J8" s="40"/>
      <c r="K8" s="40"/>
      <c r="L8" s="40"/>
      <c r="M8" s="41"/>
      <c r="N8" s="4"/>
    </row>
    <row r="9" spans="1:14" ht="39.75" customHeight="1" x14ac:dyDescent="0.3">
      <c r="A9" s="1"/>
      <c r="B9" s="36" t="s">
        <v>9</v>
      </c>
      <c r="C9" s="37"/>
      <c r="D9" s="37"/>
      <c r="E9" s="37"/>
      <c r="F9" s="37"/>
      <c r="G9" s="38"/>
      <c r="H9" s="39">
        <v>399297.25</v>
      </c>
      <c r="I9" s="40"/>
      <c r="J9" s="40"/>
      <c r="K9" s="40"/>
      <c r="L9" s="40"/>
      <c r="M9" s="41"/>
      <c r="N9" s="4"/>
    </row>
    <row r="10" spans="1:14" ht="17.399999999999999" x14ac:dyDescent="0.3">
      <c r="A10" s="1"/>
      <c r="B10" s="36" t="s">
        <v>2</v>
      </c>
      <c r="C10" s="37"/>
      <c r="D10" s="37"/>
      <c r="E10" s="37"/>
      <c r="F10" s="37"/>
      <c r="G10" s="38"/>
      <c r="H10" s="39">
        <v>22500</v>
      </c>
      <c r="I10" s="40"/>
      <c r="J10" s="40"/>
      <c r="K10" s="40"/>
      <c r="L10" s="40"/>
      <c r="M10" s="41"/>
      <c r="N10" s="4"/>
    </row>
    <row r="11" spans="1:14" ht="17.399999999999999" x14ac:dyDescent="0.3">
      <c r="A11" s="1"/>
      <c r="B11" s="48" t="s">
        <v>67</v>
      </c>
      <c r="C11" s="49"/>
      <c r="D11" s="49"/>
      <c r="E11" s="49"/>
      <c r="F11" s="49"/>
      <c r="G11" s="50"/>
      <c r="H11" s="39">
        <v>368132.1</v>
      </c>
      <c r="I11" s="40"/>
      <c r="J11" s="40"/>
      <c r="K11" s="40"/>
      <c r="L11" s="40"/>
      <c r="M11" s="41"/>
      <c r="N11" s="4"/>
    </row>
    <row r="12" spans="1:14" ht="21" customHeight="1" x14ac:dyDescent="0.3">
      <c r="A12" s="2"/>
      <c r="B12" s="42" t="s">
        <v>68</v>
      </c>
      <c r="C12" s="43"/>
      <c r="D12" s="43"/>
      <c r="E12" s="43"/>
      <c r="F12" s="43"/>
      <c r="G12" s="44"/>
      <c r="H12" s="45">
        <v>336904.04</v>
      </c>
      <c r="I12" s="46"/>
      <c r="J12" s="46"/>
      <c r="K12" s="46"/>
      <c r="L12" s="46"/>
      <c r="M12" s="47"/>
      <c r="N12" s="4"/>
    </row>
    <row r="13" spans="1:14" ht="31.5" customHeight="1" x14ac:dyDescent="0.3">
      <c r="A13" s="1"/>
      <c r="B13" s="36" t="s">
        <v>72</v>
      </c>
      <c r="C13" s="37"/>
      <c r="D13" s="37"/>
      <c r="E13" s="37"/>
      <c r="F13" s="37"/>
      <c r="G13" s="38"/>
      <c r="H13" s="39">
        <v>154031.26</v>
      </c>
      <c r="I13" s="40"/>
      <c r="J13" s="40"/>
      <c r="K13" s="40"/>
      <c r="L13" s="40"/>
      <c r="M13" s="41"/>
      <c r="N13" s="4"/>
    </row>
    <row r="14" spans="1:14" ht="17.399999999999999" x14ac:dyDescent="0.3">
      <c r="A14" s="1"/>
      <c r="B14" s="36" t="s">
        <v>69</v>
      </c>
      <c r="C14" s="37"/>
      <c r="D14" s="37"/>
      <c r="E14" s="37"/>
      <c r="F14" s="37"/>
      <c r="G14" s="38"/>
      <c r="H14" s="39">
        <v>200847.41</v>
      </c>
      <c r="I14" s="40"/>
      <c r="J14" s="40"/>
      <c r="K14" s="40"/>
      <c r="L14" s="40"/>
      <c r="M14" s="41"/>
      <c r="N14" s="4"/>
    </row>
    <row r="15" spans="1:14" ht="23.25" customHeight="1" x14ac:dyDescent="0.3">
      <c r="A15" s="1"/>
      <c r="B15" s="36" t="s">
        <v>70</v>
      </c>
      <c r="C15" s="37"/>
      <c r="D15" s="37"/>
      <c r="E15" s="37"/>
      <c r="F15" s="37"/>
      <c r="G15" s="38"/>
      <c r="H15" s="39">
        <v>1437663.46</v>
      </c>
      <c r="I15" s="40"/>
      <c r="J15" s="40"/>
      <c r="K15" s="40"/>
      <c r="L15" s="40"/>
      <c r="M15" s="41"/>
      <c r="N15" s="4"/>
    </row>
    <row r="16" spans="1:14" ht="16.2" customHeight="1" x14ac:dyDescent="0.3">
      <c r="A16" s="1"/>
      <c r="B16" s="36" t="s">
        <v>71</v>
      </c>
      <c r="C16" s="37"/>
      <c r="D16" s="37"/>
      <c r="E16" s="37"/>
      <c r="F16" s="37"/>
      <c r="G16" s="38"/>
      <c r="H16" s="39">
        <v>1252183.93</v>
      </c>
      <c r="I16" s="40"/>
      <c r="J16" s="40"/>
      <c r="K16" s="40"/>
      <c r="L16" s="40"/>
      <c r="M16" s="41"/>
      <c r="N16" s="4"/>
    </row>
    <row r="17" spans="1:14" ht="21" customHeight="1" x14ac:dyDescent="0.3">
      <c r="A17" s="2"/>
      <c r="B17" s="42" t="s">
        <v>55</v>
      </c>
      <c r="C17" s="43"/>
      <c r="D17" s="43"/>
      <c r="E17" s="43"/>
      <c r="F17" s="43"/>
      <c r="G17" s="44"/>
      <c r="H17" s="39">
        <v>1562835.94</v>
      </c>
      <c r="I17" s="40"/>
      <c r="J17" s="40"/>
      <c r="K17" s="40"/>
      <c r="L17" s="40"/>
      <c r="M17" s="41"/>
      <c r="N17" s="4"/>
    </row>
    <row r="18" spans="1:14" ht="20.25" customHeight="1" x14ac:dyDescent="0.3">
      <c r="A18" s="1"/>
      <c r="B18" s="36" t="s">
        <v>56</v>
      </c>
      <c r="C18" s="37"/>
      <c r="D18" s="37"/>
      <c r="E18" s="37"/>
      <c r="F18" s="37"/>
      <c r="G18" s="38"/>
      <c r="H18" s="39">
        <v>245836.79999999999</v>
      </c>
      <c r="I18" s="40"/>
      <c r="J18" s="40"/>
      <c r="K18" s="40"/>
      <c r="L18" s="40"/>
      <c r="M18" s="41"/>
      <c r="N18" s="4"/>
    </row>
    <row r="19" spans="1:14" ht="18.75" customHeight="1" x14ac:dyDescent="0.3">
      <c r="A19" s="1"/>
      <c r="B19" s="36" t="s">
        <v>3</v>
      </c>
      <c r="C19" s="37"/>
      <c r="D19" s="37"/>
      <c r="E19" s="37"/>
      <c r="F19" s="37"/>
      <c r="G19" s="38"/>
      <c r="H19" s="39">
        <f>H18+H17+H16+H15+H14+H13+H12+H11+H10+H9+H8+H7+H6</f>
        <v>6504605.1999999983</v>
      </c>
      <c r="I19" s="40"/>
      <c r="J19" s="40"/>
      <c r="K19" s="40"/>
      <c r="L19" s="40"/>
      <c r="M19" s="41"/>
      <c r="N19" s="4"/>
    </row>
    <row r="20" spans="1:14" ht="15" x14ac:dyDescent="0.25">
      <c r="A20" s="23"/>
      <c r="B20" s="32" t="s">
        <v>4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4"/>
      <c r="N20" s="3"/>
    </row>
    <row r="21" spans="1:14" ht="39.75" customHeight="1" x14ac:dyDescent="0.25">
      <c r="A21" s="51" t="s">
        <v>5</v>
      </c>
      <c r="B21" s="52"/>
      <c r="C21" s="51" t="s">
        <v>14</v>
      </c>
      <c r="D21" s="52"/>
      <c r="E21" s="51" t="s">
        <v>13</v>
      </c>
      <c r="F21" s="52"/>
      <c r="G21" s="51" t="s">
        <v>12</v>
      </c>
      <c r="H21" s="52"/>
      <c r="I21" s="51" t="s">
        <v>6</v>
      </c>
      <c r="J21" s="52"/>
      <c r="K21" s="51" t="s">
        <v>7</v>
      </c>
      <c r="L21" s="52"/>
      <c r="M21" s="24" t="s">
        <v>11</v>
      </c>
      <c r="N21" s="3"/>
    </row>
    <row r="22" spans="1:14" ht="15.6" x14ac:dyDescent="0.25">
      <c r="A22" s="53" t="s">
        <v>8</v>
      </c>
      <c r="B22" s="54"/>
      <c r="C22" s="55">
        <v>208463.18</v>
      </c>
      <c r="D22" s="56"/>
      <c r="E22" s="55">
        <v>1976492.17</v>
      </c>
      <c r="F22" s="56"/>
      <c r="G22" s="55">
        <v>2133705.21</v>
      </c>
      <c r="H22" s="56"/>
      <c r="I22" s="55">
        <v>2127219.9900000002</v>
      </c>
      <c r="J22" s="56"/>
      <c r="K22" s="55"/>
      <c r="L22" s="56"/>
      <c r="M22" s="25">
        <f>C22+E22-I22</f>
        <v>57735.35999999987</v>
      </c>
      <c r="N22" s="26"/>
    </row>
    <row r="23" spans="1:14" ht="27" customHeight="1" x14ac:dyDescent="0.25">
      <c r="A23" s="59" t="s">
        <v>58</v>
      </c>
      <c r="B23" s="60"/>
      <c r="C23" s="61">
        <v>39480.51</v>
      </c>
      <c r="D23" s="62"/>
      <c r="E23" s="57">
        <v>76137.59</v>
      </c>
      <c r="F23" s="58"/>
      <c r="G23" s="57">
        <v>60000</v>
      </c>
      <c r="H23" s="58"/>
      <c r="I23" s="57">
        <v>106936.22</v>
      </c>
      <c r="J23" s="58"/>
      <c r="K23" s="57"/>
      <c r="L23" s="58"/>
      <c r="M23" s="29">
        <f>C23+E23-I23</f>
        <v>8681.8800000000047</v>
      </c>
      <c r="N23" s="27"/>
    </row>
    <row r="24" spans="1:14" ht="29.25" customHeight="1" x14ac:dyDescent="0.25">
      <c r="A24" s="59" t="s">
        <v>59</v>
      </c>
      <c r="B24" s="60"/>
      <c r="C24" s="57">
        <v>11745.07</v>
      </c>
      <c r="D24" s="58"/>
      <c r="E24" s="57">
        <v>22436.13</v>
      </c>
      <c r="F24" s="58"/>
      <c r="G24" s="57">
        <v>22500</v>
      </c>
      <c r="H24" s="58"/>
      <c r="I24" s="57">
        <v>33065.96</v>
      </c>
      <c r="J24" s="58"/>
      <c r="K24" s="57"/>
      <c r="L24" s="58"/>
      <c r="M24" s="25">
        <f t="shared" ref="M24:M30" si="0">C24+E24-I24</f>
        <v>1115.239999999998</v>
      </c>
      <c r="N24" s="27"/>
    </row>
    <row r="25" spans="1:14" ht="52.8" customHeight="1" x14ac:dyDescent="0.25">
      <c r="A25" s="59" t="s">
        <v>60</v>
      </c>
      <c r="B25" s="60"/>
      <c r="C25" s="57">
        <v>308963.39</v>
      </c>
      <c r="D25" s="58"/>
      <c r="E25" s="57">
        <v>832996.6</v>
      </c>
      <c r="F25" s="58"/>
      <c r="G25" s="57">
        <v>728136.09</v>
      </c>
      <c r="H25" s="58"/>
      <c r="I25" s="57">
        <v>946528.54</v>
      </c>
      <c r="J25" s="58"/>
      <c r="K25" s="57"/>
      <c r="L25" s="58"/>
      <c r="M25" s="25">
        <f>C25+E25-I25</f>
        <v>195431.44999999995</v>
      </c>
      <c r="N25" s="27"/>
    </row>
    <row r="26" spans="1:14" ht="25.2" customHeight="1" x14ac:dyDescent="0.25">
      <c r="A26" s="59" t="s">
        <v>61</v>
      </c>
      <c r="B26" s="60"/>
      <c r="C26" s="57">
        <v>70726.649999999994</v>
      </c>
      <c r="D26" s="58"/>
      <c r="E26" s="57">
        <v>1293225.47</v>
      </c>
      <c r="F26" s="58"/>
      <c r="G26" s="57">
        <v>1252183.93</v>
      </c>
      <c r="H26" s="58"/>
      <c r="I26" s="57">
        <v>1109292.6499999999</v>
      </c>
      <c r="J26" s="58"/>
      <c r="K26" s="57"/>
      <c r="L26" s="58"/>
      <c r="M26" s="25">
        <f>C26+E26-I26</f>
        <v>254659.46999999997</v>
      </c>
      <c r="N26" s="27"/>
    </row>
    <row r="27" spans="1:14" ht="35.4" customHeight="1" x14ac:dyDescent="0.25">
      <c r="A27" s="59" t="s">
        <v>62</v>
      </c>
      <c r="B27" s="60"/>
      <c r="C27" s="57">
        <v>137655.44</v>
      </c>
      <c r="D27" s="58"/>
      <c r="E27" s="57">
        <v>1623444.06</v>
      </c>
      <c r="F27" s="58"/>
      <c r="G27" s="57">
        <v>1562835.94</v>
      </c>
      <c r="H27" s="58"/>
      <c r="I27" s="57">
        <v>1294429.74</v>
      </c>
      <c r="J27" s="58"/>
      <c r="K27" s="57"/>
      <c r="L27" s="58"/>
      <c r="M27" s="25">
        <f>C27+E27-I27</f>
        <v>466669.76</v>
      </c>
      <c r="N27" s="27"/>
    </row>
    <row r="28" spans="1:14" ht="46.8" customHeight="1" x14ac:dyDescent="0.25">
      <c r="A28" s="59" t="s">
        <v>63</v>
      </c>
      <c r="B28" s="60"/>
      <c r="C28" s="57">
        <v>103610.68</v>
      </c>
      <c r="D28" s="58"/>
      <c r="E28" s="57">
        <v>823029.41</v>
      </c>
      <c r="F28" s="58"/>
      <c r="G28" s="57">
        <v>709527.37</v>
      </c>
      <c r="H28" s="58"/>
      <c r="I28" s="57">
        <v>728860.16000000003</v>
      </c>
      <c r="J28" s="58"/>
      <c r="K28" s="57"/>
      <c r="L28" s="58"/>
      <c r="M28" s="25">
        <f>C28+E28-I28</f>
        <v>197779.93000000005</v>
      </c>
      <c r="N28" s="27"/>
    </row>
    <row r="29" spans="1:14" ht="30" customHeight="1" x14ac:dyDescent="0.25">
      <c r="A29" s="59" t="s">
        <v>64</v>
      </c>
      <c r="B29" s="60"/>
      <c r="C29" s="57">
        <v>-1255</v>
      </c>
      <c r="D29" s="58"/>
      <c r="E29" s="57">
        <v>33903.919999999998</v>
      </c>
      <c r="F29" s="58"/>
      <c r="G29" s="57">
        <v>35716.660000000003</v>
      </c>
      <c r="H29" s="58"/>
      <c r="I29" s="57">
        <v>25793.09</v>
      </c>
      <c r="J29" s="58"/>
      <c r="K29" s="57"/>
      <c r="L29" s="58"/>
      <c r="M29" s="25">
        <f>C29+E29-I29</f>
        <v>6855.8299999999981</v>
      </c>
      <c r="N29" s="27"/>
    </row>
    <row r="30" spans="1:14" ht="49.8" customHeight="1" x14ac:dyDescent="0.25">
      <c r="A30" s="59" t="s">
        <v>65</v>
      </c>
      <c r="B30" s="60"/>
      <c r="C30" s="57">
        <v>4852.45</v>
      </c>
      <c r="D30" s="58"/>
      <c r="E30" s="57">
        <v>0</v>
      </c>
      <c r="F30" s="58"/>
      <c r="G30" s="57"/>
      <c r="H30" s="58"/>
      <c r="I30" s="57">
        <v>4852.45</v>
      </c>
      <c r="J30" s="58"/>
      <c r="K30" s="57"/>
      <c r="L30" s="58"/>
      <c r="M30" s="25">
        <f t="shared" si="0"/>
        <v>0</v>
      </c>
      <c r="N30" s="28"/>
    </row>
    <row r="31" spans="1:14" ht="17.25" customHeight="1" thickBot="1" x14ac:dyDescent="0.3">
      <c r="A31" s="67" t="s">
        <v>66</v>
      </c>
      <c r="B31" s="68"/>
      <c r="C31" s="65">
        <v>115759.59</v>
      </c>
      <c r="D31" s="69"/>
      <c r="E31" s="65">
        <v>0</v>
      </c>
      <c r="F31" s="69"/>
      <c r="G31" s="65"/>
      <c r="H31" s="69"/>
      <c r="I31" s="63">
        <v>109065.3</v>
      </c>
      <c r="J31" s="64"/>
      <c r="K31" s="65"/>
      <c r="L31" s="66"/>
      <c r="M31" s="57">
        <f t="shared" ref="M31" si="1">C31-I31</f>
        <v>6694.2899999999936</v>
      </c>
      <c r="N31" s="58"/>
    </row>
    <row r="32" spans="1:14" ht="24.6" customHeight="1" thickBot="1" x14ac:dyDescent="0.3">
      <c r="A32" s="20"/>
      <c r="B32" s="21" t="s">
        <v>3</v>
      </c>
      <c r="C32" s="61">
        <f>C22+C23+C24+C25+C26+C27+C28+C29+C30+C31</f>
        <v>1000001.9599999998</v>
      </c>
      <c r="D32" s="58"/>
      <c r="E32" s="70">
        <f>E22+E23+E25+E26+E27+E28+E29+E24</f>
        <v>6681665.3500000006</v>
      </c>
      <c r="F32" s="71"/>
      <c r="G32" s="72">
        <f>G30+G29+G28+G27+G26+G25+G24+G23+G22</f>
        <v>6504605.1999999993</v>
      </c>
      <c r="H32" s="72"/>
      <c r="I32" s="73">
        <f>I22+I23+I24+I25+I26+I27+I28+I29+I30+I31</f>
        <v>6486044.1000000006</v>
      </c>
      <c r="J32" s="71"/>
      <c r="K32" s="72"/>
      <c r="L32" s="71"/>
      <c r="M32" s="74">
        <f>C32+E32-I32</f>
        <v>1195623.21</v>
      </c>
      <c r="N32" s="75"/>
    </row>
    <row r="33" spans="1:14" ht="12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45.7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3.5" customHeight="1" x14ac:dyDescent="0.25"/>
    <row r="36" spans="1:14" ht="13.5" customHeight="1" x14ac:dyDescent="0.25"/>
    <row r="37" spans="1:14" ht="13.5" customHeight="1" x14ac:dyDescent="0.25"/>
    <row r="38" spans="1:14" ht="13.5" customHeight="1" x14ac:dyDescent="0.25"/>
    <row r="39" spans="1:14" ht="13.5" customHeight="1" x14ac:dyDescent="0.25"/>
    <row r="40" spans="1:14" ht="18.75" customHeight="1" x14ac:dyDescent="0.25"/>
    <row r="41" spans="1:14" ht="19.5" customHeight="1" x14ac:dyDescent="0.25"/>
    <row r="42" spans="1:14" ht="18.75" customHeight="1" x14ac:dyDescent="0.25"/>
    <row r="43" spans="1:14" ht="18.75" customHeight="1" x14ac:dyDescent="0.25"/>
    <row r="44" spans="1:14" ht="17.25" customHeight="1" x14ac:dyDescent="0.25"/>
    <row r="45" spans="1:14" ht="26.25" customHeight="1" x14ac:dyDescent="0.25"/>
    <row r="46" spans="1:14" ht="33" customHeight="1" x14ac:dyDescent="0.25"/>
    <row r="47" spans="1:14" ht="13.5" customHeight="1" x14ac:dyDescent="0.25"/>
    <row r="48" spans="1:14" ht="50.25" customHeight="1" x14ac:dyDescent="0.25"/>
    <row r="49" ht="18.75" customHeight="1" x14ac:dyDescent="0.25"/>
    <row r="60" ht="17.25" customHeight="1" x14ac:dyDescent="0.25"/>
  </sheetData>
  <mergeCells count="105">
    <mergeCell ref="I31:J31"/>
    <mergeCell ref="K31:L31"/>
    <mergeCell ref="M31:N31"/>
    <mergeCell ref="A31:B31"/>
    <mergeCell ref="C31:D31"/>
    <mergeCell ref="E31:F31"/>
    <mergeCell ref="G31:H31"/>
    <mergeCell ref="C32:D32"/>
    <mergeCell ref="E32:F32"/>
    <mergeCell ref="G32:H32"/>
    <mergeCell ref="I32:J32"/>
    <mergeCell ref="K32:L32"/>
    <mergeCell ref="M32:N32"/>
    <mergeCell ref="I29:J29"/>
    <mergeCell ref="K29:L29"/>
    <mergeCell ref="I30:J30"/>
    <mergeCell ref="K30:L30"/>
    <mergeCell ref="A30:B30"/>
    <mergeCell ref="C30:D30"/>
    <mergeCell ref="E30:F30"/>
    <mergeCell ref="G30:H30"/>
    <mergeCell ref="A29:B29"/>
    <mergeCell ref="C29:D29"/>
    <mergeCell ref="E29:F29"/>
    <mergeCell ref="G29:H29"/>
    <mergeCell ref="K25:L25"/>
    <mergeCell ref="I26:J26"/>
    <mergeCell ref="K26:L26"/>
    <mergeCell ref="I27:J27"/>
    <mergeCell ref="K27:L27"/>
    <mergeCell ref="I28:J28"/>
    <mergeCell ref="K28:L28"/>
    <mergeCell ref="A27:B27"/>
    <mergeCell ref="C27:D27"/>
    <mergeCell ref="A28:B28"/>
    <mergeCell ref="C28:D28"/>
    <mergeCell ref="E28:F28"/>
    <mergeCell ref="G28:H28"/>
    <mergeCell ref="E27:F27"/>
    <mergeCell ref="G27:H27"/>
    <mergeCell ref="A26:B26"/>
    <mergeCell ref="C26:D26"/>
    <mergeCell ref="E26:F26"/>
    <mergeCell ref="G26:H26"/>
    <mergeCell ref="A25:B25"/>
    <mergeCell ref="C25:D25"/>
    <mergeCell ref="E25:F25"/>
    <mergeCell ref="G25:H25"/>
    <mergeCell ref="I25:J25"/>
    <mergeCell ref="I23:J23"/>
    <mergeCell ref="K23:L23"/>
    <mergeCell ref="I24:J24"/>
    <mergeCell ref="K24:L24"/>
    <mergeCell ref="A23:B23"/>
    <mergeCell ref="C23:D23"/>
    <mergeCell ref="A24:B24"/>
    <mergeCell ref="C24:D24"/>
    <mergeCell ref="E24:F24"/>
    <mergeCell ref="G24:H24"/>
    <mergeCell ref="E23:F23"/>
    <mergeCell ref="G23:H23"/>
    <mergeCell ref="A21:B21"/>
    <mergeCell ref="C21:D21"/>
    <mergeCell ref="E21:F21"/>
    <mergeCell ref="G21:H21"/>
    <mergeCell ref="I21:J21"/>
    <mergeCell ref="K21:L21"/>
    <mergeCell ref="A22:B22"/>
    <mergeCell ref="C22:D22"/>
    <mergeCell ref="E22:F22"/>
    <mergeCell ref="G22:H22"/>
    <mergeCell ref="I22:J22"/>
    <mergeCell ref="K22:L22"/>
    <mergeCell ref="B18:G18"/>
    <mergeCell ref="H18:M18"/>
    <mergeCell ref="B15:G15"/>
    <mergeCell ref="H15:M15"/>
    <mergeCell ref="B16:G16"/>
    <mergeCell ref="H16:M16"/>
    <mergeCell ref="B19:G19"/>
    <mergeCell ref="H19:M19"/>
    <mergeCell ref="B20:M20"/>
    <mergeCell ref="B13:G13"/>
    <mergeCell ref="H13:M13"/>
    <mergeCell ref="B14:G14"/>
    <mergeCell ref="H14:M14"/>
    <mergeCell ref="B10:G10"/>
    <mergeCell ref="H10:M10"/>
    <mergeCell ref="B12:G12"/>
    <mergeCell ref="H12:M12"/>
    <mergeCell ref="B17:G17"/>
    <mergeCell ref="H17:M17"/>
    <mergeCell ref="H11:M11"/>
    <mergeCell ref="B11:G11"/>
    <mergeCell ref="B3:L3"/>
    <mergeCell ref="A5:M5"/>
    <mergeCell ref="B4:L4"/>
    <mergeCell ref="B8:G8"/>
    <mergeCell ref="H8:M8"/>
    <mergeCell ref="B9:G9"/>
    <mergeCell ref="H9:M9"/>
    <mergeCell ref="B6:G6"/>
    <mergeCell ref="H6:M6"/>
    <mergeCell ref="B7:G7"/>
    <mergeCell ref="H7:M7"/>
  </mergeCells>
  <phoneticPr fontId="0" type="noConversion"/>
  <pageMargins left="0.77" right="0.75" top="0.47" bottom="1" header="0.5" footer="0.5"/>
  <pageSetup paperSize="9" scale="61" orientation="portrait" horizontalDpi="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Бух</cp:lastModifiedBy>
  <cp:lastPrinted>2015-03-11T09:44:05Z</cp:lastPrinted>
  <dcterms:created xsi:type="dcterms:W3CDTF">1996-10-08T23:32:33Z</dcterms:created>
  <dcterms:modified xsi:type="dcterms:W3CDTF">2015-04-03T06:54:17Z</dcterms:modified>
</cp:coreProperties>
</file>